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Анализ 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<sst xmlns="http://schemas.openxmlformats.org/spreadsheetml/2006/main" count="26" uniqueCount="25">
  <si>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</si>
  <si>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</si>
  <si>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</si>
  <si>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</si>
  <si>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</si>
  <si>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</si>
  <si>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</si>
  <si>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Месяц</t>
  </si>
  <si>
    <t>август</t>
  </si>
  <si>
    <t>сентябрь</t>
  </si>
  <si>
    <t>октябрь</t>
  </si>
  <si>
    <t>ноябрь</t>
  </si>
  <si>
    <t>декабрь</t>
  </si>
  <si>
    <t>в т.ч. с доходом ниже прожиточного минимума</t>
  </si>
  <si>
    <t>Сумма выплаченной субсидии, тыс. руб.</t>
  </si>
  <si>
    <t>в т.ч. на одну семью, руб</t>
  </si>
  <si>
    <t>-</t>
  </si>
  <si>
    <t>Информацию подготовил:</t>
  </si>
  <si>
    <t>Количество семей, получивших субсидии на оплату ЖКУ</t>
  </si>
  <si>
    <t>Соотношение числа семей с доходом ниже прожиточного минимума к общему числу семей-получателей</t>
  </si>
  <si>
    <t>Удельный вес выплаты в году</t>
  </si>
  <si>
    <t>Итого:</t>
  </si>
  <si>
    <t xml:space="preserve">начальник отдела                                С. Дедов </t>
  </si>
  <si>
    <t>Анализ работы отдела в разрезе семей-получателей и сумм субсидий на оплату жилого помещения и коммунальных услуг за 2018 год</t>
  </si>
  <si>
    <t>10 января 2019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</si>
</sst>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#\ 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9" fontId="0" fillId="34" borderId="0" xfId="0" applyNumberFormat="1" applyFill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динамика сумм выплаченных субсидий на оплату ЖКУ по месяцам, тыс. руб.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5"/>
          <c:w val="0.981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'Анализ 2018'!$I$2</c:f>
              <c:strCache>
                <c:ptCount val="1"/>
                <c:pt idx="0">
                  <c:v>Сумма выплаченной субсидии, тыс. руб.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'Анализ 2018'!$E$3:$E$14</c:f>
              <c:strCache/>
            </c:strRef>
          </c:cat>
          <c:val>
            <c:numRef>
              <c:f>'Анализ 2018'!$I$3:$I$14</c:f>
              <c:numCache/>
            </c:numRef>
          </c:val>
        </c:ser>
        <c:gapWidth val="31"/>
        <c:axId val="58767616"/>
        <c:axId val="59146497"/>
      </c:barChart>
      <c:catAx>
        <c:axId val="587676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46497"/>
        <c:crosses val="autoZero"/>
        <c:auto val="1"/>
        <c:lblOffset val="100"/>
        <c:tickLblSkip val="1"/>
        <c:noMultiLvlLbl val="0"/>
      </c:catAx>
      <c:valAx>
        <c:axId val="59146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676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численность получателей субсидии на оплату услуг ЖКХ по месяцам, семей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8225"/>
          <c:w val="0.93875"/>
          <c:h val="0.69425"/>
        </c:manualLayout>
      </c:layout>
      <c:barChart>
        <c:barDir val="col"/>
        <c:grouping val="clustered"/>
        <c:varyColors val="0"/>
        <c:ser>
          <c:idx val="0"/>
          <c:order val="0"/>
          <c:tx>
            <c:v>численность получателей</c:v>
          </c:tx>
          <c:spPr>
            <a:solidFill>
              <a:srgbClr val="FFCC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'Анализ 2018'!$E$3:$E$14</c:f>
              <c:strCache/>
            </c:strRef>
          </c:cat>
          <c:val>
            <c:numRef>
              <c:f>'Анализ 2018'!$F$3:$F$14</c:f>
              <c:numCache/>
            </c:numRef>
          </c:val>
        </c:ser>
        <c:ser>
          <c:idx val="1"/>
          <c:order val="1"/>
          <c:tx>
            <c:v>из них со среднедушевым доходом ниже прожиточного минимума</c:v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'Анализ 2018'!$E$3:$E$14</c:f>
              <c:strCache/>
            </c:strRef>
          </c:cat>
          <c:val>
            <c:numRef>
              <c:f>'Анализ 2018'!$G$3:$G$14</c:f>
              <c:numCache/>
            </c:numRef>
          </c:val>
        </c:ser>
        <c:gapWidth val="30"/>
        <c:axId val="62556426"/>
        <c:axId val="26136923"/>
      </c:barChart>
      <c:catAx>
        <c:axId val="6255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36923"/>
        <c:crosses val="autoZero"/>
        <c:auto val="1"/>
        <c:lblOffset val="100"/>
        <c:tickLblSkip val="1"/>
        <c:noMultiLvlLbl val="0"/>
      </c:catAx>
      <c:valAx>
        <c:axId val="26136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5564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9"/>
          <c:y val="0.116"/>
          <c:w val="0.904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BFBFB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975"/>
          <c:w val="0.94925"/>
          <c:h val="0.93725"/>
        </c:manualLayout>
      </c:layout>
      <c:bar3DChart>
        <c:barDir val="col"/>
        <c:grouping val="clustered"/>
        <c:varyColors val="0"/>
        <c:shape val="box"/>
        <c:axId val="33905716"/>
        <c:axId val="36715989"/>
      </c:bar3DChart>
      <c:catAx>
        <c:axId val="3390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15989"/>
        <c:crosses val="autoZero"/>
        <c:auto val="1"/>
        <c:lblOffset val="100"/>
        <c:tickLblSkip val="1"/>
        <c:noMultiLvlLbl val="0"/>
      </c:catAx>
      <c:valAx>
        <c:axId val="36715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05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325"/>
          <c:y val="0.49225"/>
          <c:w val="0.01125"/>
          <c:h val="0.00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динамика сумм субсидий в расчете на 1 семью по месяцам, руб.</a:t>
            </a:r>
          </a:p>
        </c:rich>
      </c:tx>
      <c:layout>
        <c:manualLayout>
          <c:xMode val="factor"/>
          <c:yMode val="factor"/>
          <c:x val="-0.001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9"/>
          <c:w val="0.971"/>
          <c:h val="0.88475"/>
        </c:manualLayout>
      </c:layout>
      <c:barChart>
        <c:barDir val="col"/>
        <c:grouping val="clustered"/>
        <c:varyColors val="1"/>
        <c:ser>
          <c:idx val="0"/>
          <c:order val="0"/>
          <c:tx>
            <c:v>сумма выплаченной субсидии на одну семью, руб.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'Анализ 2018'!$E$3:$E$14</c:f>
              <c:strCache/>
            </c:strRef>
          </c:cat>
          <c:val>
            <c:numRef>
              <c:f>'Анализ 2018'!$J$3:$J$14</c:f>
              <c:numCache/>
            </c:numRef>
          </c:val>
        </c:ser>
        <c:gapWidth val="37"/>
        <c:axId val="62008446"/>
        <c:axId val="21205103"/>
      </c:barChart>
      <c:catAx>
        <c:axId val="6200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05103"/>
        <c:crosses val="autoZero"/>
        <c:auto val="1"/>
        <c:lblOffset val="100"/>
        <c:tickLblSkip val="1"/>
        <c:noMultiLvlLbl val="0"/>
      </c:catAx>
      <c:valAx>
        <c:axId val="21205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2008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16225"/>
          <c:w val="0.971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v>динамика отношения числа семей с доходом ниже ПМ к общему числу семей-получателей</c:v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'Анализ 2018'!$E$3:$E$14</c:f>
              <c:strCache/>
            </c:strRef>
          </c:cat>
          <c:val>
            <c:numRef>
              <c:f>'Анализ 2018'!$H$3:$H$14</c:f>
              <c:numCache/>
            </c:numRef>
          </c:val>
        </c:ser>
        <c:gapWidth val="31"/>
        <c:axId val="56628200"/>
        <c:axId val="39891753"/>
      </c:barChart>
      <c:catAx>
        <c:axId val="5662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91753"/>
        <c:crosses val="autoZero"/>
        <c:auto val="1"/>
        <c:lblOffset val="100"/>
        <c:tickLblSkip val="1"/>
        <c:noMultiLvlLbl val="0"/>
      </c:catAx>
      <c:valAx>
        <c:axId val="3989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6628200"/>
        <c:crossesAt val="1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41</xdr:row>
      <xdr:rowOff>9525</xdr:rowOff>
    </xdr:from>
    <xdr:to>
      <xdr:col>13</xdr:col>
      <xdr:colOff>247650</xdr:colOff>
      <xdr:row>58</xdr:row>
      <xdr:rowOff>0</xdr:rowOff>
    </xdr:to>
    <xdr:graphicFrame>
      <xdr:nvGraphicFramePr>
        <xdr:cNvPr id="1" name="Диаграмма 8"/>
        <xdr:cNvGraphicFramePr/>
      </xdr:nvGraphicFramePr>
      <xdr:xfrm>
        <a:off x="19050" y="14716125"/>
        <a:ext cx="6848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114300</xdr:rowOff>
    </xdr:from>
    <xdr:to>
      <xdr:col>14</xdr:col>
      <xdr:colOff>0</xdr:colOff>
      <xdr:row>28</xdr:row>
      <xdr:rowOff>542925</xdr:rowOff>
    </xdr:to>
    <xdr:graphicFrame>
      <xdr:nvGraphicFramePr>
        <xdr:cNvPr id="2" name="Диаграмма 2"/>
        <xdr:cNvGraphicFramePr/>
      </xdr:nvGraphicFramePr>
      <xdr:xfrm>
        <a:off x="9525" y="7905750"/>
        <a:ext cx="6858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29</xdr:row>
      <xdr:rowOff>95250</xdr:rowOff>
    </xdr:from>
    <xdr:to>
      <xdr:col>14</xdr:col>
      <xdr:colOff>0</xdr:colOff>
      <xdr:row>41</xdr:row>
      <xdr:rowOff>0</xdr:rowOff>
    </xdr:to>
    <xdr:graphicFrame>
      <xdr:nvGraphicFramePr>
        <xdr:cNvPr id="3" name="Диаграмма 3"/>
        <xdr:cNvGraphicFramePr/>
      </xdr:nvGraphicFramePr>
      <xdr:xfrm>
        <a:off x="9525" y="11525250"/>
        <a:ext cx="68580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29</xdr:row>
      <xdr:rowOff>95250</xdr:rowOff>
    </xdr:from>
    <xdr:to>
      <xdr:col>14</xdr:col>
      <xdr:colOff>19050</xdr:colOff>
      <xdr:row>41</xdr:row>
      <xdr:rowOff>9525</xdr:rowOff>
    </xdr:to>
    <xdr:graphicFrame>
      <xdr:nvGraphicFramePr>
        <xdr:cNvPr id="4" name="Диаграмма 4"/>
        <xdr:cNvGraphicFramePr/>
      </xdr:nvGraphicFramePr>
      <xdr:xfrm>
        <a:off x="28575" y="11525250"/>
        <a:ext cx="685800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58</xdr:row>
      <xdr:rowOff>19050</xdr:rowOff>
    </xdr:from>
    <xdr:to>
      <xdr:col>14</xdr:col>
      <xdr:colOff>0</xdr:colOff>
      <xdr:row>76</xdr:row>
      <xdr:rowOff>180975</xdr:rowOff>
    </xdr:to>
    <xdr:graphicFrame>
      <xdr:nvGraphicFramePr>
        <xdr:cNvPr id="5" name="Диаграмма 5"/>
        <xdr:cNvGraphicFramePr/>
      </xdr:nvGraphicFramePr>
      <xdr:xfrm>
        <a:off x="9525" y="17868900"/>
        <a:ext cx="685800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S79"/>
  <sheetViews>
    <sheetView tabSelected="1" zoomScale="80" zoomScaleNormal="80" zoomScalePageLayoutView="0" workbookViewId="0" topLeftCell="A1">
      <selection activeCell="J15" sqref="J15"/>
    </sheetView>
  </sheetViews>
  <sheetFormatPr defaultColWidth="9.140625" defaultRowHeight="15"/>
  <cols>
    <col min="1" max="1" width="0.13671875" style="0" customWidth="1"/>
    <col min="2" max="2" width="0.13671875" style="0" hidden="1" customWidth="1"/>
    <col min="3" max="4" width="1.57421875" style="0" hidden="1" customWidth="1"/>
    <col min="5" max="5" width="14.421875" style="0" customWidth="1"/>
    <col min="6" max="6" width="11.421875" style="0" customWidth="1"/>
    <col min="7" max="7" width="16.00390625" style="0" customWidth="1"/>
    <col min="8" max="8" width="22.140625" style="0" customWidth="1"/>
    <col min="9" max="9" width="13.28125" style="0" customWidth="1"/>
    <col min="10" max="10" width="10.8515625" style="0" customWidth="1"/>
    <col min="11" max="11" width="3.421875" style="0" customWidth="1"/>
    <col min="12" max="12" width="3.8515625" style="0" customWidth="1"/>
    <col min="13" max="14" width="3.7109375" style="0" customWidth="1"/>
    <col min="15" max="15" width="18.140625" style="0" customWidth="1"/>
  </cols>
  <sheetData>
    <row r="1" spans="5:14" ht="35.25" customHeight="1">
      <c r="E1" s="13" t="s">
        <v>23</v>
      </c>
      <c r="F1" s="13"/>
      <c r="G1" s="13"/>
      <c r="H1" s="13"/>
      <c r="I1" s="13"/>
      <c r="J1" s="13"/>
      <c r="K1" s="14"/>
      <c r="L1" s="14"/>
      <c r="M1" s="14"/>
      <c r="N1" s="14"/>
    </row>
    <row r="2" spans="5:14" ht="137.25" customHeight="1">
      <c r="E2" s="2" t="s">
        <v>7</v>
      </c>
      <c r="F2" s="3" t="s">
        <v>18</v>
      </c>
      <c r="G2" s="3" t="s">
        <v>13</v>
      </c>
      <c r="H2" s="3" t="s">
        <v>19</v>
      </c>
      <c r="I2" s="3" t="s">
        <v>14</v>
      </c>
      <c r="J2" s="3" t="s">
        <v>15</v>
      </c>
      <c r="K2" s="15" t="s">
        <v>20</v>
      </c>
      <c r="L2" s="16"/>
      <c r="M2" s="16"/>
      <c r="N2" s="16"/>
    </row>
    <row r="3" spans="5:19" ht="31.5" customHeight="1">
      <c r="E3" s="4" t="s">
        <v>0</v>
      </c>
      <c r="F3" s="5">
        <v>107</v>
      </c>
      <c r="G3" s="5">
        <v>59</v>
      </c>
      <c r="H3" s="8">
        <f aca="true" t="shared" si="0" ref="H3:H14">SUM(G3)/F3</f>
        <v>0.5514018691588785</v>
      </c>
      <c r="I3" s="6">
        <v>232.5</v>
      </c>
      <c r="J3" s="7">
        <f aca="true" t="shared" si="1" ref="J3:J14">SUM(I3)/F3*1000</f>
        <v>2172.8971962616824</v>
      </c>
      <c r="K3" s="12">
        <f>SUM(I3)/I15</f>
        <v>0.14871434053984908</v>
      </c>
      <c r="L3" s="12"/>
      <c r="M3" s="12"/>
      <c r="N3" s="12"/>
      <c r="P3" s="11"/>
      <c r="R3" s="10"/>
      <c r="S3" s="11"/>
    </row>
    <row r="4" spans="5:19" ht="31.5" customHeight="1">
      <c r="E4" s="4" t="s">
        <v>1</v>
      </c>
      <c r="F4" s="5">
        <v>108</v>
      </c>
      <c r="G4" s="5">
        <v>57</v>
      </c>
      <c r="H4" s="8">
        <f t="shared" si="0"/>
        <v>0.5277777777777778</v>
      </c>
      <c r="I4" s="6">
        <v>225</v>
      </c>
      <c r="J4" s="7">
        <f t="shared" si="1"/>
        <v>2083.3333333333335</v>
      </c>
      <c r="K4" s="12">
        <f>SUM(I4)/I15</f>
        <v>0.14391710374824104</v>
      </c>
      <c r="L4" s="12"/>
      <c r="M4" s="12"/>
      <c r="N4" s="12"/>
      <c r="P4" s="11"/>
      <c r="R4" s="10"/>
      <c r="S4" s="11"/>
    </row>
    <row r="5" spans="5:19" ht="31.5" customHeight="1">
      <c r="E5" s="4" t="s">
        <v>2</v>
      </c>
      <c r="F5" s="5">
        <v>109</v>
      </c>
      <c r="G5" s="5">
        <v>55</v>
      </c>
      <c r="H5" s="8">
        <f t="shared" si="0"/>
        <v>0.5045871559633027</v>
      </c>
      <c r="I5" s="6">
        <v>222.8</v>
      </c>
      <c r="J5" s="7">
        <f t="shared" si="1"/>
        <v>2044.0366972477063</v>
      </c>
      <c r="K5" s="12">
        <f>SUM(I5)/I15</f>
        <v>0.14250991428936938</v>
      </c>
      <c r="L5" s="12"/>
      <c r="M5" s="12"/>
      <c r="N5" s="12"/>
      <c r="P5" s="11"/>
      <c r="R5" s="10"/>
      <c r="S5" s="11"/>
    </row>
    <row r="6" spans="5:19" ht="31.5" customHeight="1">
      <c r="E6" s="4" t="s">
        <v>3</v>
      </c>
      <c r="F6" s="5">
        <v>89</v>
      </c>
      <c r="G6" s="5">
        <v>46</v>
      </c>
      <c r="H6" s="8">
        <f t="shared" si="0"/>
        <v>0.5168539325842697</v>
      </c>
      <c r="I6" s="6">
        <v>184.8</v>
      </c>
      <c r="J6" s="7">
        <f t="shared" si="1"/>
        <v>2076.4044943820227</v>
      </c>
      <c r="K6" s="12">
        <f>SUM(I6)/I15</f>
        <v>0.11820391454522199</v>
      </c>
      <c r="L6" s="12"/>
      <c r="M6" s="12"/>
      <c r="N6" s="12"/>
      <c r="P6" s="11"/>
      <c r="R6" s="10"/>
      <c r="S6" s="11"/>
    </row>
    <row r="7" spans="5:19" ht="31.5" customHeight="1">
      <c r="E7" s="4" t="s">
        <v>4</v>
      </c>
      <c r="F7" s="5">
        <v>63</v>
      </c>
      <c r="G7" s="5">
        <v>26</v>
      </c>
      <c r="H7" s="8">
        <f t="shared" si="0"/>
        <v>0.4126984126984127</v>
      </c>
      <c r="I7" s="6">
        <v>82.8</v>
      </c>
      <c r="J7" s="7">
        <f t="shared" si="1"/>
        <v>1314.2857142857142</v>
      </c>
      <c r="K7" s="12">
        <f>SUM(I7)/I15</f>
        <v>0.052961494179352704</v>
      </c>
      <c r="L7" s="12"/>
      <c r="M7" s="12"/>
      <c r="N7" s="12"/>
      <c r="P7" s="11"/>
      <c r="R7" s="10"/>
      <c r="S7" s="11"/>
    </row>
    <row r="8" spans="5:19" ht="31.5" customHeight="1">
      <c r="E8" s="4" t="s">
        <v>5</v>
      </c>
      <c r="F8" s="5">
        <v>56</v>
      </c>
      <c r="G8" s="5">
        <v>23</v>
      </c>
      <c r="H8" s="8">
        <f t="shared" si="0"/>
        <v>0.4107142857142857</v>
      </c>
      <c r="I8" s="6">
        <v>40.4</v>
      </c>
      <c r="J8" s="7">
        <f t="shared" si="1"/>
        <v>721.4285714285714</v>
      </c>
      <c r="K8" s="12">
        <f>SUM(I8)/I15</f>
        <v>0.025841115517461946</v>
      </c>
      <c r="L8" s="12"/>
      <c r="M8" s="12"/>
      <c r="N8" s="12"/>
      <c r="P8" s="11"/>
      <c r="R8" s="10"/>
      <c r="S8" s="11"/>
    </row>
    <row r="9" spans="5:19" ht="31.5" customHeight="1">
      <c r="E9" s="4" t="s">
        <v>6</v>
      </c>
      <c r="F9" s="5">
        <v>57</v>
      </c>
      <c r="G9" s="5">
        <v>23</v>
      </c>
      <c r="H9" s="8">
        <f t="shared" si="0"/>
        <v>0.40350877192982454</v>
      </c>
      <c r="I9" s="6">
        <v>41.4</v>
      </c>
      <c r="J9" s="7">
        <f t="shared" si="1"/>
        <v>726.3157894736842</v>
      </c>
      <c r="K9" s="12">
        <f>SUM(I9)/I15</f>
        <v>0.026480747089676352</v>
      </c>
      <c r="L9" s="12"/>
      <c r="M9" s="12"/>
      <c r="N9" s="12"/>
      <c r="P9" s="11"/>
      <c r="R9" s="10"/>
      <c r="S9" s="11"/>
    </row>
    <row r="10" spans="5:19" ht="31.5" customHeight="1">
      <c r="E10" s="4" t="s">
        <v>8</v>
      </c>
      <c r="F10" s="5">
        <v>49</v>
      </c>
      <c r="G10" s="5">
        <v>25</v>
      </c>
      <c r="H10" s="8">
        <f t="shared" si="0"/>
        <v>0.5102040816326531</v>
      </c>
      <c r="I10" s="6">
        <v>42.4</v>
      </c>
      <c r="J10" s="7">
        <f t="shared" si="1"/>
        <v>865.3061224489795</v>
      </c>
      <c r="K10" s="12">
        <f>SUM(I10)/I15</f>
        <v>0.027120378661890758</v>
      </c>
      <c r="L10" s="12"/>
      <c r="M10" s="12"/>
      <c r="N10" s="12"/>
      <c r="P10" s="11"/>
      <c r="R10" s="10"/>
      <c r="S10" s="11"/>
    </row>
    <row r="11" spans="5:19" ht="31.5" customHeight="1">
      <c r="E11" s="4" t="s">
        <v>9</v>
      </c>
      <c r="F11" s="5">
        <v>48</v>
      </c>
      <c r="G11" s="5">
        <v>24</v>
      </c>
      <c r="H11" s="8">
        <f t="shared" si="0"/>
        <v>0.5</v>
      </c>
      <c r="I11" s="6">
        <v>45.3</v>
      </c>
      <c r="J11" s="7">
        <f t="shared" si="1"/>
        <v>943.75</v>
      </c>
      <c r="K11" s="12">
        <f>SUM(I11)/I15</f>
        <v>0.028975310221312528</v>
      </c>
      <c r="L11" s="12"/>
      <c r="M11" s="12"/>
      <c r="N11" s="12"/>
      <c r="P11" s="11"/>
      <c r="R11" s="10"/>
      <c r="S11" s="11"/>
    </row>
    <row r="12" spans="5:19" ht="31.5" customHeight="1">
      <c r="E12" s="4" t="s">
        <v>10</v>
      </c>
      <c r="F12" s="5">
        <v>81</v>
      </c>
      <c r="G12" s="5">
        <v>39</v>
      </c>
      <c r="H12" s="8">
        <f t="shared" si="0"/>
        <v>0.48148148148148145</v>
      </c>
      <c r="I12" s="6">
        <v>110.6</v>
      </c>
      <c r="J12" s="7">
        <f t="shared" si="1"/>
        <v>1365.432098765432</v>
      </c>
      <c r="K12" s="12">
        <f>SUM(I12)/I15</f>
        <v>0.07074325188691315</v>
      </c>
      <c r="L12" s="12"/>
      <c r="M12" s="12"/>
      <c r="N12" s="12"/>
      <c r="P12" s="11"/>
      <c r="R12" s="10"/>
      <c r="S12" s="11"/>
    </row>
    <row r="13" spans="5:19" ht="31.5" customHeight="1">
      <c r="E13" s="4" t="s">
        <v>11</v>
      </c>
      <c r="F13" s="5">
        <v>96</v>
      </c>
      <c r="G13" s="5">
        <v>42</v>
      </c>
      <c r="H13" s="8">
        <f t="shared" si="0"/>
        <v>0.4375</v>
      </c>
      <c r="I13" s="6">
        <v>148.6</v>
      </c>
      <c r="J13" s="7">
        <f t="shared" si="1"/>
        <v>1547.9166666666665</v>
      </c>
      <c r="K13" s="12">
        <f>SUM(I13)/I15</f>
        <v>0.09504925163106052</v>
      </c>
      <c r="L13" s="12"/>
      <c r="M13" s="12"/>
      <c r="N13" s="12"/>
      <c r="P13" s="11"/>
      <c r="R13" s="10"/>
      <c r="S13" s="11"/>
    </row>
    <row r="14" spans="5:19" ht="31.5" customHeight="1">
      <c r="E14" s="4" t="s">
        <v>12</v>
      </c>
      <c r="F14" s="5">
        <v>105</v>
      </c>
      <c r="G14" s="5">
        <v>43</v>
      </c>
      <c r="H14" s="8">
        <f t="shared" si="0"/>
        <v>0.4095238095238095</v>
      </c>
      <c r="I14" s="6">
        <v>186.8</v>
      </c>
      <c r="J14" s="7">
        <f t="shared" si="1"/>
        <v>1779.0476190476193</v>
      </c>
      <c r="K14" s="12">
        <f>SUM(I14)/I15</f>
        <v>0.11948317768965079</v>
      </c>
      <c r="L14" s="12"/>
      <c r="M14" s="12"/>
      <c r="N14" s="12"/>
      <c r="P14" s="11"/>
      <c r="R14" s="10"/>
      <c r="S14" s="11"/>
    </row>
    <row r="15" spans="5:19" ht="49.5" customHeight="1">
      <c r="E15" s="3" t="s">
        <v>21</v>
      </c>
      <c r="F15" s="5">
        <v>137</v>
      </c>
      <c r="G15" s="5" t="s">
        <v>16</v>
      </c>
      <c r="H15" s="8" t="s">
        <v>16</v>
      </c>
      <c r="I15" s="6">
        <f>SUM(I3:I14)</f>
        <v>1563.3999999999996</v>
      </c>
      <c r="J15" s="7">
        <f>I15/F15*1000</f>
        <v>11411.678832116786</v>
      </c>
      <c r="K15" s="12">
        <v>1</v>
      </c>
      <c r="L15" s="12"/>
      <c r="M15" s="12"/>
      <c r="N15" s="12"/>
      <c r="O15" s="9">
        <f>SUM(K3:N14)</f>
        <v>1.0000000000000002</v>
      </c>
      <c r="P15" s="11"/>
      <c r="R15" s="10"/>
      <c r="S15" s="11"/>
    </row>
    <row r="16" spans="6:19" ht="13.5" customHeight="1">
      <c r="F16" s="1"/>
      <c r="G16" s="1"/>
      <c r="H16" s="1"/>
      <c r="I16" s="1"/>
      <c r="J16" s="1"/>
      <c r="K16" s="1"/>
      <c r="P16" s="11"/>
      <c r="R16" s="11"/>
      <c r="S16" s="11"/>
    </row>
    <row r="17" spans="16:19" ht="15">
      <c r="P17" s="11"/>
      <c r="R17" s="11"/>
      <c r="S17" s="11"/>
    </row>
    <row r="29" ht="106.5" customHeight="1"/>
    <row r="30" ht="24.75" customHeight="1"/>
    <row r="34" ht="13.5" customHeight="1"/>
    <row r="41" ht="84.75" customHeight="1"/>
    <row r="58" ht="7.5" customHeight="1"/>
    <row r="78" spans="5:8" ht="15">
      <c r="E78" t="s">
        <v>17</v>
      </c>
      <c r="H78" t="s">
        <v>24</v>
      </c>
    </row>
    <row r="79" ht="15">
      <c r="E79" t="s">
        <v>22</v>
      </c>
    </row>
  </sheetData>
  <sheetProtection/>
  <mergeCells count="15">
    <mergeCell ref="K5:N5"/>
    <mergeCell ref="K6:N6"/>
    <mergeCell ref="E1:N1"/>
    <mergeCell ref="K2:N2"/>
    <mergeCell ref="K3:N3"/>
    <mergeCell ref="K4:N4"/>
    <mergeCell ref="K7:N7"/>
    <mergeCell ref="K8:N8"/>
    <mergeCell ref="K9:N9"/>
    <mergeCell ref="K15:N15"/>
    <mergeCell ref="K10:N10"/>
    <mergeCell ref="K11:N11"/>
    <mergeCell ref="K12:N12"/>
    <mergeCell ref="K13:N13"/>
    <mergeCell ref="K14:N1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Сергей В. Дедов</cp:lastModifiedBy>
  <cp:lastPrinted>2012-01-20T05:34:47Z</cp:lastPrinted>
  <dcterms:created xsi:type="dcterms:W3CDTF">2008-08-22T11:52:21Z</dcterms:created>
  <dcterms:modified xsi:type="dcterms:W3CDTF">2019-01-29T12:26:52Z</dcterms:modified>
  <cp:category/>
  <cp:version/>
  <cp:contentType/>
  <cp:contentStatus/>
</cp:coreProperties>
</file>